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yudy.mendez\Downloads\"/>
    </mc:Choice>
  </mc:AlternateContent>
  <xr:revisionPtr revIDLastSave="0" documentId="13_ncr:1_{06BE488F-9C82-4473-A19B-2969124B1338}" xr6:coauthVersionLast="47" xr6:coauthVersionMax="47" xr10:uidLastSave="{00000000-0000-0000-0000-000000000000}"/>
  <bookViews>
    <workbookView xWindow="-120" yWindow="-120" windowWidth="20730" windowHeight="11040" xr2:uid="{E878017E-83D2-4432-A0BB-7F63FED16D5C}"/>
  </bookViews>
  <sheets>
    <sheet name="Gasto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K11" i="1"/>
  <c r="J11" i="1"/>
  <c r="I11" i="1"/>
  <c r="C25" i="1"/>
  <c r="G11" i="1"/>
  <c r="I16" i="1"/>
  <c r="I12" i="1"/>
  <c r="J12" i="1" s="1"/>
  <c r="J13" i="1" s="1"/>
  <c r="I19" i="1"/>
  <c r="K10" i="1"/>
  <c r="J10" i="1"/>
  <c r="I10" i="1"/>
  <c r="K7" i="1"/>
  <c r="J7" i="1"/>
  <c r="I7" i="1"/>
  <c r="E6" i="1"/>
  <c r="E7" i="1" s="1"/>
  <c r="F26" i="1"/>
  <c r="F25" i="1"/>
  <c r="D26" i="1"/>
  <c r="D25" i="1"/>
  <c r="C26" i="1"/>
  <c r="G18" i="1"/>
  <c r="G17" i="1"/>
  <c r="G15" i="1"/>
  <c r="G14" i="1"/>
  <c r="G12" i="1"/>
  <c r="G9" i="1"/>
  <c r="G8" i="1"/>
  <c r="G5" i="1"/>
  <c r="E14" i="1"/>
  <c r="E25" i="1" s="1"/>
  <c r="F19" i="1"/>
  <c r="C19" i="1"/>
  <c r="D19" i="1"/>
  <c r="E19" i="1"/>
  <c r="F16" i="1"/>
  <c r="C16" i="1"/>
  <c r="D16" i="1"/>
  <c r="F13" i="1"/>
  <c r="C13" i="1"/>
  <c r="D13" i="1"/>
  <c r="E13" i="1"/>
  <c r="F10" i="1"/>
  <c r="C10" i="1"/>
  <c r="D10" i="1"/>
  <c r="E10" i="1"/>
  <c r="F7" i="1"/>
  <c r="C7" i="1"/>
  <c r="D7" i="1"/>
  <c r="J19" i="1" l="1"/>
  <c r="J16" i="1"/>
  <c r="K12" i="1"/>
  <c r="K13" i="1" s="1"/>
  <c r="I13" i="1"/>
  <c r="I20" i="1"/>
  <c r="E26" i="1"/>
  <c r="E27" i="1" s="1"/>
  <c r="G6" i="1"/>
  <c r="F27" i="1"/>
  <c r="G25" i="1"/>
  <c r="G10" i="1"/>
  <c r="D27" i="1"/>
  <c r="C20" i="1"/>
  <c r="C27" i="1"/>
  <c r="G19" i="1"/>
  <c r="G16" i="1"/>
  <c r="G13" i="1"/>
  <c r="E16" i="1"/>
  <c r="E20" i="1" s="1"/>
  <c r="D20" i="1"/>
  <c r="F20" i="1"/>
  <c r="K16" i="1" l="1"/>
  <c r="J20" i="1"/>
  <c r="K19" i="1"/>
  <c r="G7" i="1"/>
  <c r="G20" i="1" s="1"/>
  <c r="G26" i="1"/>
  <c r="G27" i="1" s="1"/>
  <c r="H25" i="1" s="1"/>
  <c r="K20" i="1" l="1"/>
  <c r="H26" i="1"/>
</calcChain>
</file>

<file path=xl/sharedStrings.xml><?xml version="1.0" encoding="utf-8"?>
<sst xmlns="http://schemas.openxmlformats.org/spreadsheetml/2006/main" count="50" uniqueCount="24">
  <si>
    <t>69164 PA INNPULSA</t>
  </si>
  <si>
    <t>NUMERAL 2/ PRESUPUESTO DE GASTO 2024 CORTE 31/03/2024</t>
  </si>
  <si>
    <t>CIFRAS EN PESOS COP</t>
  </si>
  <si>
    <t>FUENTE</t>
  </si>
  <si>
    <t>TIPO DE GASTO</t>
  </si>
  <si>
    <t>RECURSOS ASIGNADOS EN EL 2024</t>
  </si>
  <si>
    <t xml:space="preserve">LIBERACIONES 2024	</t>
  </si>
  <si>
    <t xml:space="preserve">SALDOS VIGENCIAS ANTERIORES </t>
  </si>
  <si>
    <t>DISMINUCION DEL APROPIADO</t>
  </si>
  <si>
    <t>TOTAL PRESUPUESTO 2024</t>
  </si>
  <si>
    <t>COMPROMETIDO</t>
  </si>
  <si>
    <t>CONTRATADO</t>
  </si>
  <si>
    <t>EJECUTADO</t>
  </si>
  <si>
    <t>Presupuesto General de la Nación/ Recursos Mincit</t>
  </si>
  <si>
    <t>Misional</t>
  </si>
  <si>
    <t>Operación</t>
  </si>
  <si>
    <t>Rendimientos financieros Recursos Mincit</t>
  </si>
  <si>
    <t>Recursos recibidos en administración por otras entidades / CONVENIOS</t>
  </si>
  <si>
    <t>Rendimientos convenios</t>
  </si>
  <si>
    <t>OTROS MINCIT</t>
  </si>
  <si>
    <t>GRAN TOTAL</t>
  </si>
  <si>
    <t>Acumulado por Tipo de Gasto</t>
  </si>
  <si>
    <t>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</si>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</sst>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Segoe UI Semilight"/>
      <family val="2"/>
    </font>
    <font>
      <sz val="9"/>
      <color theme="1"/>
      <name val="Segoe UI Semilight"/>
      <family val="2"/>
    </font>
    <font>
      <b/>
      <sz val="9"/>
      <color theme="1"/>
      <name val="Segoe UI Semi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1" applyNumberFormat="1" applyFont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  <xf numFmtId="4" fontId="4" fillId="3" borderId="0" xfId="1" applyNumberFormat="1" applyFont="1" applyFill="1" applyAlignment="1">
      <alignment horizontal="right" vertical="center" wrapText="1"/>
    </xf>
    <xf numFmtId="4" fontId="2" fillId="2" borderId="0" xfId="1" applyNumberFormat="1" applyFont="1" applyFill="1" applyAlignment="1">
      <alignment horizontal="right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3" fillId="0" borderId="0" xfId="1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9" fontId="3" fillId="0" borderId="0" xfId="2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4" fontId="3" fillId="0" borderId="0" xfId="1" applyFont="1" applyAlignment="1">
      <alignment horizontal="center" vertical="center"/>
    </xf>
    <xf numFmtId="44" fontId="2" fillId="2" borderId="0" xfId="1" applyFont="1" applyFill="1" applyAlignment="1">
      <alignment horizontal="center" vertical="center" wrapText="1"/>
    </xf>
    <xf numFmtId="44" fontId="2" fillId="2" borderId="0" xfId="1" applyFont="1" applyFill="1" applyAlignment="1">
      <alignment horizontal="center" vertical="center"/>
    </xf>
    <xf numFmtId="4" fontId="4" fillId="0" borderId="0" xfId="0" applyNumberFormat="1" applyFont="1" applyAlignment="1">
      <alignment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A3BF5-5D88-4941-A11F-7DB0ED379394}">
  <dimension ref="A1:K27"/>
  <sheetViews>
    <sheetView showGridLines="0" tabSelected="1" zoomScale="80" zoomScaleNormal="80" workbookViewId="0">
      <selection activeCell="E10" sqref="E10"/>
    </sheetView>
  </sheetViews>
  <sheetFormatPr baseColWidth="10" defaultColWidth="10.85546875" defaultRowHeight="12" x14ac:dyDescent="0.25"/>
  <cols>
    <col min="1" max="1" width="55.28515625" style="8" customWidth="1"/>
    <col min="2" max="2" width="10.85546875" style="8"/>
    <col min="3" max="3" width="26" style="8" bestFit="1" customWidth="1"/>
    <col min="4" max="4" width="20.85546875" style="10" bestFit="1" customWidth="1"/>
    <col min="5" max="5" width="22" style="10" bestFit="1" customWidth="1"/>
    <col min="6" max="6" width="20.5703125" style="8" bestFit="1" customWidth="1"/>
    <col min="7" max="7" width="22.7109375" style="8" bestFit="1" customWidth="1"/>
    <col min="8" max="8" width="7.42578125" style="15" customWidth="1"/>
    <col min="9" max="11" width="18" style="8" hidden="1" customWidth="1"/>
    <col min="12" max="12" width="12.5703125" style="8" bestFit="1" customWidth="1"/>
    <col min="13" max="16384" width="10.85546875" style="8"/>
  </cols>
  <sheetData>
    <row r="1" spans="1:11" x14ac:dyDescent="0.25">
      <c r="A1" s="7" t="s">
        <v>0</v>
      </c>
      <c r="B1" s="7"/>
      <c r="C1" s="7"/>
      <c r="D1" s="7"/>
      <c r="E1" s="7"/>
    </row>
    <row r="2" spans="1:11" x14ac:dyDescent="0.25">
      <c r="A2" s="7" t="s">
        <v>1</v>
      </c>
      <c r="B2" s="7"/>
      <c r="C2" s="7"/>
      <c r="D2" s="7"/>
      <c r="E2" s="7"/>
    </row>
    <row r="3" spans="1:11" x14ac:dyDescent="0.25">
      <c r="A3" s="7" t="s">
        <v>2</v>
      </c>
      <c r="B3" s="7"/>
      <c r="C3" s="7"/>
      <c r="D3" s="18"/>
      <c r="E3" s="7"/>
    </row>
    <row r="4" spans="1:11" ht="24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I4" s="1" t="s">
        <v>10</v>
      </c>
      <c r="J4" s="1" t="s">
        <v>11</v>
      </c>
      <c r="K4" s="1" t="s">
        <v>12</v>
      </c>
    </row>
    <row r="5" spans="1:11" x14ac:dyDescent="0.25">
      <c r="A5" s="2" t="s">
        <v>13</v>
      </c>
      <c r="B5" s="2" t="s">
        <v>14</v>
      </c>
      <c r="C5" s="3">
        <v>31410401801.540012</v>
      </c>
      <c r="D5" s="3">
        <v>7137641482.8400002</v>
      </c>
      <c r="E5" s="3">
        <v>31221964443.25</v>
      </c>
      <c r="F5" s="3">
        <v>0</v>
      </c>
      <c r="G5" s="3">
        <f>SUM(C5:F5)</f>
        <v>69770007727.630005</v>
      </c>
      <c r="I5" s="3">
        <v>2638163475.79</v>
      </c>
      <c r="J5" s="3">
        <v>839357055.79000008</v>
      </c>
      <c r="K5" s="3">
        <v>706657055.79000008</v>
      </c>
    </row>
    <row r="6" spans="1:11" x14ac:dyDescent="0.25">
      <c r="A6" s="2" t="s">
        <v>13</v>
      </c>
      <c r="B6" s="2" t="s">
        <v>15</v>
      </c>
      <c r="C6" s="3">
        <v>28309055735.459999</v>
      </c>
      <c r="D6" s="3">
        <v>16014333.969999999</v>
      </c>
      <c r="E6" s="3">
        <f>1612834999.89-62160655.8300018+1221957996.31</f>
        <v>2772632340.369998</v>
      </c>
      <c r="F6" s="3">
        <v>0</v>
      </c>
      <c r="G6" s="3">
        <f>SUM(C6:F6)</f>
        <v>31097702409.799999</v>
      </c>
      <c r="I6" s="3">
        <v>27857770803.379997</v>
      </c>
      <c r="J6" s="3">
        <v>5660528166.7399998</v>
      </c>
      <c r="K6" s="3">
        <v>5330886344.8400002</v>
      </c>
    </row>
    <row r="7" spans="1:11" x14ac:dyDescent="0.25">
      <c r="A7" s="4" t="s">
        <v>13</v>
      </c>
      <c r="B7" s="4"/>
      <c r="C7" s="5">
        <f>SUM(C5:C6)</f>
        <v>59719457537.000015</v>
      </c>
      <c r="D7" s="5">
        <f>SUM(D5:D6)</f>
        <v>7153655816.8100004</v>
      </c>
      <c r="E7" s="5">
        <f>SUM(E5:E6)</f>
        <v>33994596783.619999</v>
      </c>
      <c r="F7" s="5">
        <f>SUM(F5:F6)</f>
        <v>0</v>
      </c>
      <c r="G7" s="5">
        <f>SUM(G5:G6)</f>
        <v>100867710137.43001</v>
      </c>
      <c r="I7" s="5">
        <f t="shared" ref="I7:K7" si="0">SUM(I5:I6)</f>
        <v>30495934279.169998</v>
      </c>
      <c r="J7" s="5">
        <f t="shared" si="0"/>
        <v>6499885222.5299997</v>
      </c>
      <c r="K7" s="5">
        <f t="shared" si="0"/>
        <v>6037543400.6300001</v>
      </c>
    </row>
    <row r="8" spans="1:11" x14ac:dyDescent="0.25">
      <c r="A8" s="2" t="s">
        <v>16</v>
      </c>
      <c r="B8" s="2" t="s">
        <v>14</v>
      </c>
      <c r="C8" s="3">
        <v>0</v>
      </c>
      <c r="D8" s="3">
        <v>1728.49</v>
      </c>
      <c r="E8" s="3">
        <v>742142739.16999984</v>
      </c>
      <c r="F8" s="3">
        <v>0</v>
      </c>
      <c r="G8" s="3">
        <f t="shared" ref="G8:G9" si="1">SUM(C8:F8)</f>
        <v>742144467.65999985</v>
      </c>
      <c r="I8" s="3">
        <v>63015679</v>
      </c>
      <c r="J8" s="3">
        <v>63015679</v>
      </c>
      <c r="K8" s="3">
        <v>63015679</v>
      </c>
    </row>
    <row r="9" spans="1:11" x14ac:dyDescent="0.25">
      <c r="A9" s="2" t="s">
        <v>16</v>
      </c>
      <c r="B9" s="2" t="s">
        <v>15</v>
      </c>
      <c r="C9" s="3">
        <v>0</v>
      </c>
      <c r="D9" s="3">
        <v>0</v>
      </c>
      <c r="E9" s="3">
        <v>2302859511.3499999</v>
      </c>
      <c r="F9" s="3"/>
      <c r="G9" s="3">
        <f t="shared" si="1"/>
        <v>2302859511.3499999</v>
      </c>
      <c r="I9" s="3">
        <v>2233629376.3700004</v>
      </c>
      <c r="J9" s="3">
        <v>2222847972.0800004</v>
      </c>
      <c r="K9" s="3">
        <v>2192479328.29</v>
      </c>
    </row>
    <row r="10" spans="1:11" x14ac:dyDescent="0.25">
      <c r="A10" s="4" t="s">
        <v>16</v>
      </c>
      <c r="B10" s="4"/>
      <c r="C10" s="5">
        <f>SUM(C8:C9)</f>
        <v>0</v>
      </c>
      <c r="D10" s="5">
        <f>SUM(D8:D9)</f>
        <v>1728.49</v>
      </c>
      <c r="E10" s="5">
        <f>SUM(E8:E9)</f>
        <v>3045002250.5199995</v>
      </c>
      <c r="F10" s="5">
        <f t="shared" ref="F10:K10" si="2">SUM(F8:F9)</f>
        <v>0</v>
      </c>
      <c r="G10" s="5">
        <f t="shared" si="2"/>
        <v>3045003979.0099998</v>
      </c>
      <c r="I10" s="5">
        <f t="shared" si="2"/>
        <v>2296645055.3700004</v>
      </c>
      <c r="J10" s="5">
        <f t="shared" si="2"/>
        <v>2285863651.0800004</v>
      </c>
      <c r="K10" s="5">
        <f t="shared" si="2"/>
        <v>2255495007.29</v>
      </c>
    </row>
    <row r="11" spans="1:11" x14ac:dyDescent="0.25">
      <c r="A11" s="2" t="s">
        <v>17</v>
      </c>
      <c r="B11" s="2" t="s">
        <v>14</v>
      </c>
      <c r="C11" s="3">
        <f>2767136382.02</f>
        <v>2767136382.02</v>
      </c>
      <c r="D11" s="3">
        <v>21904789478.219997</v>
      </c>
      <c r="E11" s="3">
        <v>7067478617.1899996</v>
      </c>
      <c r="F11" s="3">
        <v>-21802891812.209999</v>
      </c>
      <c r="G11" s="3">
        <f>SUM(C11:F11)</f>
        <v>9936512665.2199974</v>
      </c>
      <c r="I11" s="3">
        <f>1016748049.28+39602800.02</f>
        <v>1056350849.3</v>
      </c>
      <c r="J11" s="3">
        <f>346998519.28+39602800.02</f>
        <v>386601319.29999995</v>
      </c>
      <c r="K11" s="3">
        <f>346998519.28+39602800.02</f>
        <v>386601319.29999995</v>
      </c>
    </row>
    <row r="12" spans="1:11" x14ac:dyDescent="0.25">
      <c r="A12" s="2" t="s">
        <v>17</v>
      </c>
      <c r="B12" s="2" t="s">
        <v>15</v>
      </c>
      <c r="C12" s="3">
        <v>0</v>
      </c>
      <c r="D12" s="3">
        <v>0</v>
      </c>
      <c r="E12" s="3">
        <v>0</v>
      </c>
      <c r="F12" s="3">
        <v>0</v>
      </c>
      <c r="G12" s="3">
        <f>SUM(C12:F12)</f>
        <v>0</v>
      </c>
      <c r="I12" s="3">
        <f t="shared" ref="I12:K12" si="3">SUM(E12:H12)</f>
        <v>0</v>
      </c>
      <c r="J12" s="3">
        <f t="shared" si="3"/>
        <v>0</v>
      </c>
      <c r="K12" s="3">
        <f t="shared" si="3"/>
        <v>0</v>
      </c>
    </row>
    <row r="13" spans="1:11" ht="24" x14ac:dyDescent="0.25">
      <c r="A13" s="4" t="s">
        <v>17</v>
      </c>
      <c r="B13" s="4"/>
      <c r="C13" s="5">
        <f>SUM(C11:C12)</f>
        <v>2767136382.02</v>
      </c>
      <c r="D13" s="5">
        <f>SUM(D11:D12)</f>
        <v>21904789478.219997</v>
      </c>
      <c r="E13" s="5">
        <f t="shared" ref="E13:K13" si="4">SUM(E11:E12)</f>
        <v>7067478617.1899996</v>
      </c>
      <c r="F13" s="5">
        <f t="shared" si="4"/>
        <v>-21802891812.209999</v>
      </c>
      <c r="G13" s="5">
        <f t="shared" si="4"/>
        <v>9936512665.2199974</v>
      </c>
      <c r="I13" s="5">
        <f t="shared" si="4"/>
        <v>1056350849.3</v>
      </c>
      <c r="J13" s="5">
        <f t="shared" si="4"/>
        <v>386601319.29999995</v>
      </c>
      <c r="K13" s="5">
        <f t="shared" si="4"/>
        <v>386601319.29999995</v>
      </c>
    </row>
    <row r="14" spans="1:11" x14ac:dyDescent="0.25">
      <c r="A14" s="2" t="s">
        <v>18</v>
      </c>
      <c r="B14" s="2" t="s">
        <v>14</v>
      </c>
      <c r="C14" s="3">
        <v>38620690.299999997</v>
      </c>
      <c r="D14" s="3">
        <v>0</v>
      </c>
      <c r="E14" s="3">
        <f>90815852.15+0.11</f>
        <v>90815852.260000005</v>
      </c>
      <c r="F14" s="3">
        <v>0</v>
      </c>
      <c r="G14" s="3">
        <f>SUM(C14:F14)</f>
        <v>129436542.56</v>
      </c>
      <c r="I14" s="3">
        <v>51590736.429999992</v>
      </c>
      <c r="J14" s="3">
        <v>51590736.429999992</v>
      </c>
      <c r="K14" s="3">
        <v>12239385.060000001</v>
      </c>
    </row>
    <row r="15" spans="1:11" x14ac:dyDescent="0.25">
      <c r="A15" s="2" t="s">
        <v>18</v>
      </c>
      <c r="B15" s="2" t="s">
        <v>15</v>
      </c>
      <c r="C15" s="3">
        <v>0</v>
      </c>
      <c r="D15" s="3">
        <v>0</v>
      </c>
      <c r="E15" s="3"/>
      <c r="F15" s="3">
        <v>0</v>
      </c>
      <c r="G15" s="3">
        <f>SUM(C15:F15)</f>
        <v>0</v>
      </c>
      <c r="I15" s="3">
        <v>0</v>
      </c>
      <c r="J15" s="3">
        <v>0</v>
      </c>
      <c r="K15" s="3">
        <v>0</v>
      </c>
    </row>
    <row r="16" spans="1:11" x14ac:dyDescent="0.25">
      <c r="A16" s="4" t="s">
        <v>18</v>
      </c>
      <c r="B16" s="4"/>
      <c r="C16" s="5">
        <f t="shared" ref="C16" si="5">SUM(C14:C15)</f>
        <v>38620690.299999997</v>
      </c>
      <c r="D16" s="5">
        <f t="shared" ref="D16" si="6">SUM(D14:D15)</f>
        <v>0</v>
      </c>
      <c r="E16" s="5">
        <f t="shared" ref="E16" si="7">SUM(E14:E15)</f>
        <v>90815852.260000005</v>
      </c>
      <c r="F16" s="5">
        <f t="shared" ref="F16" si="8">SUM(F14:F15)</f>
        <v>0</v>
      </c>
      <c r="G16" s="5">
        <f t="shared" ref="G16:K16" si="9">SUM(G14:G15)</f>
        <v>129436542.56</v>
      </c>
      <c r="I16" s="5">
        <f t="shared" si="9"/>
        <v>51590736.429999992</v>
      </c>
      <c r="J16" s="5">
        <f t="shared" si="9"/>
        <v>51590736.429999992</v>
      </c>
      <c r="K16" s="5">
        <f t="shared" si="9"/>
        <v>12239385.060000001</v>
      </c>
    </row>
    <row r="17" spans="1:11" x14ac:dyDescent="0.25">
      <c r="A17" s="2" t="s">
        <v>19</v>
      </c>
      <c r="B17" s="2" t="s">
        <v>14</v>
      </c>
      <c r="C17" s="3">
        <v>0</v>
      </c>
      <c r="D17" s="3">
        <v>0</v>
      </c>
      <c r="E17" s="3">
        <v>53270635.920000002</v>
      </c>
      <c r="F17" s="3">
        <v>0</v>
      </c>
      <c r="G17" s="3">
        <f>SUM(C17:F17)</f>
        <v>53270635.920000002</v>
      </c>
      <c r="I17" s="3">
        <v>0</v>
      </c>
      <c r="J17" s="3">
        <v>0</v>
      </c>
      <c r="K17" s="3">
        <v>0</v>
      </c>
    </row>
    <row r="18" spans="1:11" x14ac:dyDescent="0.25">
      <c r="A18" s="2" t="s">
        <v>19</v>
      </c>
      <c r="B18" s="2" t="s">
        <v>15</v>
      </c>
      <c r="C18" s="3">
        <v>0</v>
      </c>
      <c r="D18" s="3">
        <v>0</v>
      </c>
      <c r="E18" s="3">
        <v>0</v>
      </c>
      <c r="F18" s="3">
        <v>0</v>
      </c>
      <c r="G18" s="3">
        <f>SUM(C18:F18)</f>
        <v>0</v>
      </c>
      <c r="I18" s="3">
        <v>0</v>
      </c>
      <c r="J18" s="3">
        <v>0</v>
      </c>
      <c r="K18" s="3">
        <v>0</v>
      </c>
    </row>
    <row r="19" spans="1:11" x14ac:dyDescent="0.25">
      <c r="A19" s="4" t="s">
        <v>19</v>
      </c>
      <c r="B19" s="4"/>
      <c r="C19" s="5">
        <f t="shared" ref="C19" si="10">SUM(C17:C18)</f>
        <v>0</v>
      </c>
      <c r="D19" s="5">
        <f t="shared" ref="D19" si="11">SUM(D17:D18)</f>
        <v>0</v>
      </c>
      <c r="E19" s="5">
        <f t="shared" ref="E19" si="12">SUM(E17:E18)</f>
        <v>53270635.920000002</v>
      </c>
      <c r="F19" s="5">
        <f t="shared" ref="F19" si="13">SUM(F17:F18)</f>
        <v>0</v>
      </c>
      <c r="G19" s="5">
        <f t="shared" ref="G19:K19" si="14">SUM(G17:G18)</f>
        <v>53270635.920000002</v>
      </c>
      <c r="I19" s="5">
        <f t="shared" si="14"/>
        <v>0</v>
      </c>
      <c r="J19" s="5">
        <f t="shared" si="14"/>
        <v>0</v>
      </c>
      <c r="K19" s="5">
        <f t="shared" si="14"/>
        <v>0</v>
      </c>
    </row>
    <row r="20" spans="1:11" x14ac:dyDescent="0.25">
      <c r="A20" s="1" t="s">
        <v>20</v>
      </c>
      <c r="B20" s="1"/>
      <c r="C20" s="6">
        <f>C19+C16+C13+C10+C7</f>
        <v>62525214609.320015</v>
      </c>
      <c r="D20" s="6">
        <f>D19+D16+D13+D10+D7</f>
        <v>29058447023.52</v>
      </c>
      <c r="E20" s="6">
        <f>E19+E16+E13+E10+E7</f>
        <v>44251164139.509995</v>
      </c>
      <c r="F20" s="6">
        <f>F19+F16+F13+F10+F7</f>
        <v>-21802891812.209999</v>
      </c>
      <c r="G20" s="6">
        <f>G19+G16+G13+G10+G7</f>
        <v>114031933960.14</v>
      </c>
      <c r="I20" s="6">
        <f t="shared" ref="I20:K20" si="15">I19+I16+I13+I10+I7</f>
        <v>33900520920.269997</v>
      </c>
      <c r="J20" s="6">
        <f t="shared" si="15"/>
        <v>9223940929.3400002</v>
      </c>
      <c r="K20" s="6">
        <f t="shared" si="15"/>
        <v>8691879112.2800007</v>
      </c>
    </row>
    <row r="23" spans="1:11" x14ac:dyDescent="0.25">
      <c r="B23" s="9" t="s">
        <v>21</v>
      </c>
    </row>
    <row r="24" spans="1:11" ht="24" x14ac:dyDescent="0.25">
      <c r="B24" s="1" t="s">
        <v>4</v>
      </c>
      <c r="C24" s="1" t="s">
        <v>5</v>
      </c>
      <c r="D24" s="1" t="s">
        <v>6</v>
      </c>
      <c r="E24" s="1" t="s">
        <v>7</v>
      </c>
      <c r="F24" s="1" t="s">
        <v>8</v>
      </c>
      <c r="G24" s="1" t="s">
        <v>9</v>
      </c>
      <c r="H24" s="16" t="s">
        <v>22</v>
      </c>
    </row>
    <row r="25" spans="1:11" x14ac:dyDescent="0.25">
      <c r="B25" s="2" t="s">
        <v>14</v>
      </c>
      <c r="C25" s="11">
        <f t="shared" ref="C25:G26" si="16">C5+C8+C11+C14+C17</f>
        <v>34216158873.860012</v>
      </c>
      <c r="D25" s="11">
        <f t="shared" si="16"/>
        <v>29042432689.549995</v>
      </c>
      <c r="E25" s="11">
        <f t="shared" si="16"/>
        <v>39175672287.790001</v>
      </c>
      <c r="F25" s="11">
        <f t="shared" si="16"/>
        <v>-21802891812.209999</v>
      </c>
      <c r="G25" s="11">
        <f t="shared" si="16"/>
        <v>80631372038.990005</v>
      </c>
      <c r="H25" s="12">
        <f>G25/G27</f>
        <v>0.70709466408922605</v>
      </c>
    </row>
    <row r="26" spans="1:11" x14ac:dyDescent="0.25">
      <c r="B26" s="2" t="s">
        <v>15</v>
      </c>
      <c r="C26" s="11">
        <f t="shared" si="16"/>
        <v>28309055735.459999</v>
      </c>
      <c r="D26" s="11">
        <f t="shared" si="16"/>
        <v>16014333.969999999</v>
      </c>
      <c r="E26" s="11">
        <f t="shared" si="16"/>
        <v>5075491851.7199974</v>
      </c>
      <c r="F26" s="11">
        <f t="shared" si="16"/>
        <v>0</v>
      </c>
      <c r="G26" s="11">
        <f t="shared" si="16"/>
        <v>33400561921.149998</v>
      </c>
      <c r="H26" s="12">
        <f>G26/G27</f>
        <v>0.29290533591077395</v>
      </c>
    </row>
    <row r="27" spans="1:11" x14ac:dyDescent="0.25">
      <c r="B27" s="13" t="s">
        <v>23</v>
      </c>
      <c r="C27" s="14">
        <f>SUM(C25:C26)</f>
        <v>62525214609.320007</v>
      </c>
      <c r="D27" s="14">
        <f>SUM(D25:D26)</f>
        <v>29058447023.519997</v>
      </c>
      <c r="E27" s="14">
        <f>SUM(E25:E26)</f>
        <v>44251164139.509995</v>
      </c>
      <c r="F27" s="14">
        <f>SUM(F25:F26)</f>
        <v>-21802891812.209999</v>
      </c>
      <c r="G27" s="14">
        <f>SUM(G25:G26)</f>
        <v>114031933960.14</v>
      </c>
      <c r="H27" s="1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75557B8C52C694A9A1DFA5E18B67076" ma:contentTypeVersion="18" ma:contentTypeDescription="Crear nuevo documento." ma:contentTypeScope="" ma:versionID="c16c20f97890720e068dcdc2f4c992a7">
  <xsd:schema xmlns:xsd="http://www.w3.org/2001/XMLSchema" xmlns:xs="http://www.w3.org/2001/XMLSchema" xmlns:p="http://schemas.microsoft.com/office/2006/metadata/properties" xmlns:ns2="069073ca-5190-4ea5-ab3e-0724d5354850" xmlns:ns3="877a7a58-ff66-4da7-a8a9-5cf66a6ab4cf" targetNamespace="http://schemas.microsoft.com/office/2006/metadata/properties" ma:root="true" ma:fieldsID="6b55a54ac3c850c9d31a0df093e9ae90" ns2:_="" ns3:_="">
    <xsd:import namespace="069073ca-5190-4ea5-ab3e-0724d5354850"/>
    <xsd:import namespace="877a7a58-ff66-4da7-a8a9-5cf66a6ab4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073ca-5190-4ea5-ab3e-0724d53548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a7a58-ff66-4da7-a8a9-5cf66a6ab4c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3a6dd1-e47f-4fba-8ec5-66924868c6fe}" ma:internalName="TaxCatchAll" ma:showField="CatchAllData" ma:web="877a7a58-ff66-4da7-a8a9-5cf66a6ab4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9073ca-5190-4ea5-ab3e-0724d5354850">
      <Terms xmlns="http://schemas.microsoft.com/office/infopath/2007/PartnerControls"/>
    </lcf76f155ced4ddcb4097134ff3c332f>
    <TaxCatchAll xmlns="877a7a58-ff66-4da7-a8a9-5cf66a6ab4c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1871DF-3D91-48A8-A2FF-D2150F1FFB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9073ca-5190-4ea5-ab3e-0724d5354850"/>
    <ds:schemaRef ds:uri="877a7a58-ff66-4da7-a8a9-5cf66a6ab4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8A16AD-9000-4DB0-8FBA-0ABE1A81409D}">
  <ds:schemaRefs>
    <ds:schemaRef ds:uri="http://schemas.microsoft.com/office/2006/metadata/properties"/>
    <ds:schemaRef ds:uri="http://schemas.microsoft.com/office/infopath/2007/PartnerControls"/>
    <ds:schemaRef ds:uri="069073ca-5190-4ea5-ab3e-0724d5354850"/>
    <ds:schemaRef ds:uri="877a7a58-ff66-4da7-a8a9-5cf66a6ab4cf"/>
  </ds:schemaRefs>
</ds:datastoreItem>
</file>

<file path=customXml/itemProps3.xml><?xml version="1.0" encoding="utf-8"?>
<ds:datastoreItem xmlns:ds="http://schemas.openxmlformats.org/officeDocument/2006/customXml" ds:itemID="{9BA31FC8-4798-43BA-8177-50034356DE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Heidy Nataly Arias Romero</dc:creator>
  <cp:keywords/>
  <dc:description/>
  <cp:lastModifiedBy>Yudy Marcela Mendez Rojas</cp:lastModifiedBy>
  <cp:revision/>
  <dcterms:created xsi:type="dcterms:W3CDTF">2024-04-17T17:29:50Z</dcterms:created>
  <dcterms:modified xsi:type="dcterms:W3CDTF">2024-04-18T02:05:40Z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0x010100975557B8C52C694A9A1DFA5E18B67076</vt:lpwstr>
  </property>
  <property fmtid="{D5CDD505-2E9C-101B-9397-08002B2CF9AE}" pid="3" name="MediaServiceImageTags">
    <vt:lpwstr/>
  </property>
</Properties>
</file>